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G:\.shortcut-targets-by-id\1-8vp0LY_BT3Pobp_MmnKYSr8jymxddHQ\Investment\Data\DIRF\2026-27\"/>
    </mc:Choice>
  </mc:AlternateContent>
  <xr:revisionPtr revIDLastSave="0" documentId="13_ncr:1_{FF2534EB-921B-46E7-A941-C95CF5DEDB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RF" sheetId="1" r:id="rId1"/>
    <sheet name="Portfoli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B14" i="1"/>
  <c r="E13" i="1"/>
  <c r="F13" i="1" s="1"/>
  <c r="B13" i="1"/>
  <c r="E12" i="1"/>
  <c r="B12" i="1"/>
  <c r="D9" i="1"/>
  <c r="B9" i="1"/>
  <c r="E8" i="1"/>
  <c r="F8" i="1" s="1"/>
  <c r="B8" i="1"/>
  <c r="E7" i="1"/>
  <c r="B7" i="1"/>
  <c r="D4" i="1"/>
  <c r="B4" i="1"/>
  <c r="E3" i="1"/>
  <c r="F3" i="1" s="1"/>
  <c r="B3" i="1"/>
  <c r="E2" i="1"/>
  <c r="B2" i="1"/>
  <c r="E14" i="1" l="1"/>
  <c r="F12" i="1"/>
  <c r="F14" i="1" s="1"/>
  <c r="F7" i="1"/>
  <c r="F9" i="1" s="1"/>
  <c r="E9" i="1"/>
  <c r="F2" i="1"/>
  <c r="F4" i="1" s="1"/>
  <c r="E4" i="1"/>
</calcChain>
</file>

<file path=xl/sharedStrings.xml><?xml version="1.0" encoding="utf-8"?>
<sst xmlns="http://schemas.openxmlformats.org/spreadsheetml/2006/main" count="500" uniqueCount="157">
  <si>
    <t>Scheme Name</t>
  </si>
  <si>
    <t>Date</t>
  </si>
  <si>
    <t>Issuer</t>
  </si>
  <si>
    <t>Index Weight</t>
  </si>
  <si>
    <t>Portfolio Weight</t>
  </si>
  <si>
    <t>Replication Factor</t>
  </si>
  <si>
    <t>Zerodha Nifty 1D Rate Liquid ETF</t>
  </si>
  <si>
    <t>G-Sec / T-Bills</t>
  </si>
  <si>
    <t>Cash and Cash Equivalents</t>
  </si>
  <si>
    <t>Total</t>
  </si>
  <si>
    <t>Note- CCIL TREPS Margin kept in the form of T-Bills is part of 'G-sec/Tbills'</t>
  </si>
  <si>
    <t>Zerodha Nifty 8-13 Yr G-Sec ETF</t>
  </si>
  <si>
    <t>Note- Accrued interest for coupon bearing securities is part of Cash and Cash Equivalents</t>
  </si>
  <si>
    <t>Zerodha Nifty Short Duration G-Sec Index Fund</t>
  </si>
  <si>
    <t>Nav Date</t>
  </si>
  <si>
    <t>Client Code</t>
  </si>
  <si>
    <t>Security Code</t>
  </si>
  <si>
    <t>ISIN</t>
  </si>
  <si>
    <t>Security Name</t>
  </si>
  <si>
    <t>Security Type</t>
  </si>
  <si>
    <t>Security Type Name</t>
  </si>
  <si>
    <t>Industry</t>
  </si>
  <si>
    <t>Basic Industry</t>
  </si>
  <si>
    <t>Quantity</t>
  </si>
  <si>
    <t>Face Value Per Unit (Rs.)</t>
  </si>
  <si>
    <t>Previous Market Price</t>
  </si>
  <si>
    <t>Current Market Price</t>
  </si>
  <si>
    <t>Price Difference</t>
  </si>
  <si>
    <t>Price Variance between Previous &amp; Current (%)</t>
  </si>
  <si>
    <t>Pr_day_Yield</t>
  </si>
  <si>
    <t>Yield</t>
  </si>
  <si>
    <t>Average Unit Cost (Rs.)</t>
  </si>
  <si>
    <t>Total Book Cost (Rs.)</t>
  </si>
  <si>
    <t>Ammortised Book Cost (Rs.)</t>
  </si>
  <si>
    <t>Total Market Value (Rs.)</t>
  </si>
  <si>
    <t>Total Face Value</t>
  </si>
  <si>
    <t>Unrealised Gain/(Loss) for the day</t>
  </si>
  <si>
    <t>Income for the day</t>
  </si>
  <si>
    <t>Cummulative Unrealised Gain/(Loss) (Rs.)</t>
  </si>
  <si>
    <t>% to Net assests</t>
  </si>
  <si>
    <t>% to Investment</t>
  </si>
  <si>
    <t>Accrued Interest</t>
  </si>
  <si>
    <t>Accretion of Premium/Discount</t>
  </si>
  <si>
    <t>Price Date</t>
  </si>
  <si>
    <t>Rating</t>
  </si>
  <si>
    <t>Coupon Rate</t>
  </si>
  <si>
    <t>Previous IP Date</t>
  </si>
  <si>
    <t>Next  IP Date</t>
  </si>
  <si>
    <t>Final Maturity</t>
  </si>
  <si>
    <t>Residual Maturity Period (Days)</t>
  </si>
  <si>
    <t>Maturity / Put / Call / Reset Option</t>
  </si>
  <si>
    <t>Classification of Maturity / Put / Call / Reset Option</t>
  </si>
  <si>
    <t>Listed / Unlisted</t>
  </si>
  <si>
    <t>Illiquidty bps</t>
  </si>
  <si>
    <t>CBV Matrix</t>
  </si>
  <si>
    <t>Issuer Name</t>
  </si>
  <si>
    <t>Exchange</t>
  </si>
  <si>
    <t>Rating Crisil</t>
  </si>
  <si>
    <t>Rating ICRA</t>
  </si>
  <si>
    <t>Yield Crisil</t>
  </si>
  <si>
    <t>Yield ICRA</t>
  </si>
  <si>
    <t>Price Crisil</t>
  </si>
  <si>
    <t>Price ICRA</t>
  </si>
  <si>
    <t>Modified Duration Crisil</t>
  </si>
  <si>
    <t>Modified Duration ICRA</t>
  </si>
  <si>
    <t>Macaulay Duration Crisil</t>
  </si>
  <si>
    <t>Macaulay Duration ICRA</t>
  </si>
  <si>
    <t>Stock Exchange</t>
  </si>
  <si>
    <t>Average Yield</t>
  </si>
  <si>
    <t>Average Modified Duration</t>
  </si>
  <si>
    <t>Average Macaulay Duration</t>
  </si>
  <si>
    <t>Average Price</t>
  </si>
  <si>
    <t>Crisil and ICRA price Variance in %</t>
  </si>
  <si>
    <t>Variance between Own trade and Average Price</t>
  </si>
  <si>
    <t>Variance between Own trade and Average Price in %</t>
  </si>
  <si>
    <t>Listed Country</t>
  </si>
  <si>
    <t>Currency Code</t>
  </si>
  <si>
    <t>Currency Description</t>
  </si>
  <si>
    <t>Currency rate</t>
  </si>
  <si>
    <t>Base currency</t>
  </si>
  <si>
    <t>AUM</t>
  </si>
  <si>
    <t>Units</t>
  </si>
  <si>
    <t>Cash &amp; Cash Equivalent:</t>
  </si>
  <si>
    <t/>
  </si>
  <si>
    <t>ZLIQD</t>
  </si>
  <si>
    <t>13978</t>
  </si>
  <si>
    <t>INTRPS021126</t>
  </si>
  <si>
    <t>TRPS_FV100_ 02-NOV-2026</t>
  </si>
  <si>
    <t>TRP</t>
  </si>
  <si>
    <t>Tri Party Repo (TREPs)</t>
  </si>
  <si>
    <t>0.00%</t>
  </si>
  <si>
    <t>Maturity</t>
  </si>
  <si>
    <t>UNLISTED</t>
  </si>
  <si>
    <t>The Clearing Corporation of India Ltd.</t>
  </si>
  <si>
    <t>INDIA</t>
  </si>
  <si>
    <t>INR</t>
  </si>
  <si>
    <t>13348</t>
  </si>
  <si>
    <t>IN002026X198</t>
  </si>
  <si>
    <t>91 Days Treasury Bill 12-Nov-2026</t>
  </si>
  <si>
    <t>TBL</t>
  </si>
  <si>
    <t>Treasury Bills</t>
  </si>
  <si>
    <t>GOVERNMENT</t>
  </si>
  <si>
    <t>5.6711%</t>
  </si>
  <si>
    <t>SOVEREIGN</t>
  </si>
  <si>
    <t>LISTED</t>
  </si>
  <si>
    <t>Government of India</t>
  </si>
  <si>
    <t>Sovereign</t>
  </si>
  <si>
    <t>5.72%</t>
  </si>
  <si>
    <t>5.6211%</t>
  </si>
  <si>
    <t>ZLTGC</t>
  </si>
  <si>
    <t>10443</t>
  </si>
  <si>
    <t>IN0020250091</t>
  </si>
  <si>
    <t>6.48% GOI 06-Oct-2035</t>
  </si>
  <si>
    <t>GSE</t>
  </si>
  <si>
    <t>Govt Securities / SDL</t>
  </si>
  <si>
    <t>7.3898%</t>
  </si>
  <si>
    <t>7.424%</t>
  </si>
  <si>
    <t>7062</t>
  </si>
  <si>
    <t>IN0020230077</t>
  </si>
  <si>
    <t>7.18% GOI - 24-Jul-2037</t>
  </si>
  <si>
    <t>7.4506%</t>
  </si>
  <si>
    <t>7.431%</t>
  </si>
  <si>
    <t>12680</t>
  </si>
  <si>
    <t>IN0020260025</t>
  </si>
  <si>
    <t>6.94% GOI 11-May-2036</t>
  </si>
  <si>
    <t>7.3889%</t>
  </si>
  <si>
    <t>7.4238%</t>
  </si>
  <si>
    <t>ZNSDG</t>
  </si>
  <si>
    <t>6131</t>
  </si>
  <si>
    <t>IN0020230010</t>
  </si>
  <si>
    <t>7.06% GOI - 10-Apr-2028</t>
  </si>
  <si>
    <t>6.7194%</t>
  </si>
  <si>
    <t>6.7297%</t>
  </si>
  <si>
    <t>6.7526%</t>
  </si>
  <si>
    <t>6.7068%</t>
  </si>
  <si>
    <t>13134</t>
  </si>
  <si>
    <t>IN0020250125</t>
  </si>
  <si>
    <t>06.03 GOVT. STOCK 2029</t>
  </si>
  <si>
    <t>6.88765%</t>
  </si>
  <si>
    <t>6.8979%</t>
  </si>
  <si>
    <t>6.9326%</t>
  </si>
  <si>
    <t>6.8632%</t>
  </si>
  <si>
    <t>474</t>
  </si>
  <si>
    <t>IN0020180454</t>
  </si>
  <si>
    <t>7.26% GOI 14-Jan-2029</t>
  </si>
  <si>
    <t>Government Securities</t>
  </si>
  <si>
    <t>6.9774%</t>
  </si>
  <si>
    <t>7.0439%</t>
  </si>
  <si>
    <t>7.06%</t>
  </si>
  <si>
    <t>7.0279%</t>
  </si>
  <si>
    <t>7596</t>
  </si>
  <si>
    <t>IN0020240050</t>
  </si>
  <si>
    <t>7.04% GOI - 03-Jun-2029</t>
  </si>
  <si>
    <t>7.0058%</t>
  </si>
  <si>
    <t>7.0291%</t>
  </si>
  <si>
    <t>7.0311%</t>
  </si>
  <si>
    <t>7.0271%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</si>
</sst>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-mmm\-yyyy"/>
    <numFmt numFmtId="166" formatCode="0.00&quot;%&quot;"/>
    <numFmt numFmtId="167" formatCode="##,##0.00;\-##,##0.00;0.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D10" sqref="D10"/>
    </sheetView>
  </sheetViews>
  <sheetFormatPr defaultRowHeight="15" x14ac:dyDescent="0.25"/>
  <cols>
    <col min="1" max="1" width="48.875" customWidth="1"/>
    <col min="2" max="2" width="13.875" customWidth="1"/>
    <col min="3" max="3" width="28.875" customWidth="1"/>
    <col min="4" max="4" width="13.875" customWidth="1"/>
    <col min="5" max="5" width="17.875" customWidth="1"/>
    <col min="6" max="6" width="18.875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 t="s">
        <v>6</v>
      </c>
      <c r="B2" s="1">
        <f>Portfolio!$A$2</f>
        <v>46325</v>
      </c>
      <c r="C2" t="s">
        <v>7</v>
      </c>
      <c r="D2" s="2">
        <v>0</v>
      </c>
      <c r="E2" s="2">
        <f>(SUM(Portfolio!V3:V3)/Portfolio!BP2)*100</f>
        <v>0.49066102541084206</v>
      </c>
      <c r="F2" s="2">
        <f>IF(D2&lt;E2,D2,E2)</f>
        <v>0</v>
      </c>
    </row>
    <row r="3" spans="1:6" ht="15.75" x14ac:dyDescent="0.25">
      <c r="A3" t="s">
        <v>6</v>
      </c>
      <c r="B3" s="1">
        <f>Portfolio!$A$2</f>
        <v>46325</v>
      </c>
      <c r="C3" t="s">
        <v>8</v>
      </c>
      <c r="D3" s="2">
        <v>100</v>
      </c>
      <c r="E3" s="2">
        <f>((Portfolio!BR2+SUM(Portfolio!V2:V2))/Portfolio!BP2)*100</f>
        <v>99.509338974589156</v>
      </c>
      <c r="F3" s="2">
        <f>IF(D3&lt;E3,D3,E3)</f>
        <v>99.509338974589156</v>
      </c>
    </row>
    <row r="4" spans="1:6" ht="15.75" x14ac:dyDescent="0.25">
      <c r="A4" t="s">
        <v>6</v>
      </c>
      <c r="B4" s="1">
        <f>Portfolio!$A$2</f>
        <v>46325</v>
      </c>
      <c r="C4" t="s">
        <v>9</v>
      </c>
      <c r="D4" s="2">
        <f>SUM(D2:D3)</f>
        <v>100</v>
      </c>
      <c r="E4" s="2">
        <f>SUM(E2:E3)</f>
        <v>100</v>
      </c>
      <c r="F4" s="2">
        <f>SUM(F2:F3)</f>
        <v>99.509338974589156</v>
      </c>
    </row>
    <row r="5" spans="1:6" ht="15.75" x14ac:dyDescent="0.25">
      <c r="A5" t="s">
        <v>10</v>
      </c>
    </row>
    <row r="7" spans="1:6" ht="15.75" x14ac:dyDescent="0.25">
      <c r="A7" t="s">
        <v>11</v>
      </c>
      <c r="B7" s="1">
        <f>Portfolio!$A$2</f>
        <v>46325</v>
      </c>
      <c r="C7" t="s">
        <v>7</v>
      </c>
      <c r="D7" s="2">
        <v>100</v>
      </c>
      <c r="E7" s="2">
        <f>(SUM(Portfolio!V7:V9)/Portfolio!BP6)*100</f>
        <v>97.529975059822391</v>
      </c>
      <c r="F7" s="2">
        <f>IF(D7&lt;E7,D7,E7)</f>
        <v>97.529975059822391</v>
      </c>
    </row>
    <row r="8" spans="1:6" ht="15.75" x14ac:dyDescent="0.25">
      <c r="A8" t="s">
        <v>11</v>
      </c>
      <c r="B8" s="1">
        <f>Portfolio!$A$2</f>
        <v>46325</v>
      </c>
      <c r="C8" t="s">
        <v>8</v>
      </c>
      <c r="D8" s="2">
        <v>0</v>
      </c>
      <c r="E8" s="2">
        <f>((Portfolio!BR6+SUM(Portfolio!V6:V6))/Portfolio!BP6)*100</f>
        <v>2.4700249401776087</v>
      </c>
      <c r="F8" s="2">
        <f>IF(D8&lt;E8,D8,E8)</f>
        <v>0</v>
      </c>
    </row>
    <row r="9" spans="1:6" ht="15.75" x14ac:dyDescent="0.25">
      <c r="A9" t="s">
        <v>11</v>
      </c>
      <c r="B9" s="1">
        <f>Portfolio!$A$2</f>
        <v>46325</v>
      </c>
      <c r="C9" t="s">
        <v>9</v>
      </c>
      <c r="D9" s="2">
        <f>SUM(D7:D8)</f>
        <v>100</v>
      </c>
      <c r="E9" s="2">
        <f>SUM(E7:E8)</f>
        <v>100</v>
      </c>
      <c r="F9" s="2">
        <f>SUM(F7:F8)</f>
        <v>97.529975059822391</v>
      </c>
    </row>
    <row r="10" spans="1:6" ht="15.75" x14ac:dyDescent="0.25">
      <c r="A10" t="s">
        <v>12</v>
      </c>
    </row>
    <row r="12" spans="1:6" ht="15.75" x14ac:dyDescent="0.25">
      <c r="A12" t="s">
        <v>13</v>
      </c>
      <c r="B12" s="1">
        <f>Portfolio!$A$2</f>
        <v>46325</v>
      </c>
      <c r="C12" t="s">
        <v>7</v>
      </c>
      <c r="D12" s="2">
        <v>100</v>
      </c>
      <c r="E12" s="2">
        <f>(SUM(Portfolio!V13:V16)/Portfolio!BP12)*100</f>
        <v>94.189755715157858</v>
      </c>
      <c r="F12" s="2">
        <f>IF(D12&lt;E12,D12,E12)</f>
        <v>94.189755715157858</v>
      </c>
    </row>
    <row r="13" spans="1:6" ht="15.75" x14ac:dyDescent="0.25">
      <c r="A13" t="s">
        <v>13</v>
      </c>
      <c r="B13" s="1">
        <f>Portfolio!$A$2</f>
        <v>46325</v>
      </c>
      <c r="C13" t="s">
        <v>8</v>
      </c>
      <c r="D13" s="2">
        <v>0</v>
      </c>
      <c r="E13" s="2">
        <f>((Portfolio!BR12+SUM(Portfolio!V12:V12))/Portfolio!BP12)*100</f>
        <v>5.8102442848421392</v>
      </c>
      <c r="F13" s="2">
        <f>IF(D13&lt;E13,D13,E13)</f>
        <v>0</v>
      </c>
    </row>
    <row r="14" spans="1:6" ht="15.75" x14ac:dyDescent="0.25">
      <c r="A14" t="s">
        <v>13</v>
      </c>
      <c r="B14" s="1">
        <f>Portfolio!$A$2</f>
        <v>46325</v>
      </c>
      <c r="C14" t="s">
        <v>9</v>
      </c>
      <c r="D14" s="2">
        <f>SUM(D12:D13)</f>
        <v>100</v>
      </c>
      <c r="E14" s="2">
        <f>SUM(E12:E13)</f>
        <v>100</v>
      </c>
      <c r="F14" s="2">
        <f>SUM(F12:F13)</f>
        <v>94.189755715157858</v>
      </c>
    </row>
    <row r="15" spans="1:6" ht="15.75" x14ac:dyDescent="0.25">
      <c r="A15" t="s">
        <v>12</v>
      </c>
    </row>
  </sheetData>
  <pageMargins left="0.7" right="0.7" top="0.75" bottom="0.75" header="0.3" footer="0.3"/>
  <ignoredErrors>
    <ignoredError sqref="A1:F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B16"/>
  <sheetViews>
    <sheetView topLeftCell="P1" workbookViewId="0">
      <selection activeCell="AB14" sqref="AB14"/>
    </sheetView>
  </sheetViews>
  <sheetFormatPr defaultRowHeight="15" x14ac:dyDescent="0.25"/>
  <cols>
    <col min="1" max="2" width="13.875" customWidth="1"/>
    <col min="3" max="3" width="34.875" customWidth="1"/>
    <col min="4" max="5" width="13.875" customWidth="1"/>
    <col min="6" max="6" width="32.875" customWidth="1"/>
    <col min="7" max="7" width="13.875" customWidth="1"/>
    <col min="8" max="8" width="24.875" customWidth="1"/>
    <col min="9" max="80" width="13.875" customWidth="1"/>
  </cols>
  <sheetData>
    <row r="1" spans="1:80" ht="15.75" x14ac:dyDescent="0.25">
      <c r="A1" t="s">
        <v>14</v>
      </c>
      <c r="B1" t="s">
        <v>15</v>
      </c>
      <c r="C1" t="s">
        <v>0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  <c r="Z1" t="s">
        <v>38</v>
      </c>
      <c r="AA1" t="s">
        <v>39</v>
      </c>
      <c r="AB1" t="s">
        <v>40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t="s">
        <v>47</v>
      </c>
      <c r="AJ1" t="s">
        <v>48</v>
      </c>
      <c r="AK1" t="s">
        <v>49</v>
      </c>
      <c r="AL1" t="s">
        <v>50</v>
      </c>
      <c r="AM1" t="s">
        <v>51</v>
      </c>
      <c r="AN1" t="s">
        <v>52</v>
      </c>
      <c r="AO1" t="s">
        <v>53</v>
      </c>
      <c r="AP1" t="s">
        <v>54</v>
      </c>
      <c r="AQ1" t="s">
        <v>55</v>
      </c>
      <c r="AR1" t="s">
        <v>56</v>
      </c>
      <c r="AS1" t="s">
        <v>57</v>
      </c>
      <c r="AT1" t="s">
        <v>58</v>
      </c>
      <c r="AU1" t="s">
        <v>59</v>
      </c>
      <c r="AV1" t="s">
        <v>60</v>
      </c>
      <c r="AW1" t="s">
        <v>61</v>
      </c>
      <c r="AX1" t="s">
        <v>62</v>
      </c>
      <c r="AY1" t="s">
        <v>63</v>
      </c>
      <c r="AZ1" t="s">
        <v>64</v>
      </c>
      <c r="BA1" t="s">
        <v>65</v>
      </c>
      <c r="BB1" t="s">
        <v>66</v>
      </c>
      <c r="BC1" t="s">
        <v>67</v>
      </c>
      <c r="BD1" t="s">
        <v>68</v>
      </c>
      <c r="BE1" t="s">
        <v>69</v>
      </c>
      <c r="BF1" t="s">
        <v>70</v>
      </c>
      <c r="BG1" t="s">
        <v>71</v>
      </c>
      <c r="BH1" t="s">
        <v>72</v>
      </c>
      <c r="BI1" t="s">
        <v>73</v>
      </c>
      <c r="BJ1" t="s">
        <v>74</v>
      </c>
      <c r="BK1" t="s">
        <v>75</v>
      </c>
      <c r="BL1" t="s">
        <v>76</v>
      </c>
      <c r="BM1" t="s">
        <v>77</v>
      </c>
      <c r="BN1" t="s">
        <v>78</v>
      </c>
      <c r="BO1" t="s">
        <v>79</v>
      </c>
      <c r="BP1" t="s">
        <v>80</v>
      </c>
      <c r="BQ1" t="s">
        <v>81</v>
      </c>
      <c r="BR1" t="s">
        <v>82</v>
      </c>
      <c r="BS1" t="s">
        <v>83</v>
      </c>
      <c r="BT1" t="s">
        <v>83</v>
      </c>
      <c r="BU1" t="s">
        <v>83</v>
      </c>
      <c r="BV1" t="s">
        <v>83</v>
      </c>
      <c r="BW1" t="s">
        <v>83</v>
      </c>
      <c r="BX1" t="s">
        <v>83</v>
      </c>
      <c r="BY1" t="s">
        <v>83</v>
      </c>
      <c r="BZ1" t="s">
        <v>83</v>
      </c>
      <c r="CA1" t="s">
        <v>83</v>
      </c>
      <c r="CB1" t="s">
        <v>83</v>
      </c>
    </row>
    <row r="2" spans="1:80" ht="15.75" x14ac:dyDescent="0.25">
      <c r="A2" s="1">
        <v>46325</v>
      </c>
      <c r="B2" t="s">
        <v>84</v>
      </c>
      <c r="C2" t="s">
        <v>6</v>
      </c>
      <c r="D2" t="s">
        <v>85</v>
      </c>
      <c r="E2" t="s">
        <v>86</v>
      </c>
      <c r="F2" t="s">
        <v>87</v>
      </c>
      <c r="G2" t="s">
        <v>88</v>
      </c>
      <c r="H2" t="s">
        <v>89</v>
      </c>
      <c r="K2">
        <v>1194460000</v>
      </c>
      <c r="L2">
        <v>100</v>
      </c>
      <c r="N2">
        <v>99.968738999999999</v>
      </c>
      <c r="O2">
        <v>99.968738999999999</v>
      </c>
      <c r="P2">
        <v>0</v>
      </c>
      <c r="Q2" t="s">
        <v>90</v>
      </c>
      <c r="R2" t="s">
        <v>90</v>
      </c>
      <c r="S2">
        <v>99.953108</v>
      </c>
      <c r="T2">
        <v>119389988997.37</v>
      </c>
      <c r="U2">
        <v>119408659985.94</v>
      </c>
      <c r="V2" s="3">
        <v>119408659985.94</v>
      </c>
      <c r="W2">
        <v>119446000000</v>
      </c>
      <c r="Z2">
        <v>18670988.57</v>
      </c>
      <c r="AA2">
        <v>0.99488836099635503</v>
      </c>
      <c r="AB2">
        <v>0.99509238354342633</v>
      </c>
      <c r="AC2" s="3">
        <v>0</v>
      </c>
      <c r="AD2">
        <v>18670988.57</v>
      </c>
      <c r="AE2" s="4">
        <v>46325</v>
      </c>
      <c r="AG2">
        <v>0</v>
      </c>
      <c r="AI2" s="4">
        <v>46328</v>
      </c>
      <c r="AJ2" s="4">
        <v>46328</v>
      </c>
      <c r="AK2">
        <v>3</v>
      </c>
      <c r="AL2" s="4">
        <v>46328</v>
      </c>
      <c r="AM2" t="s">
        <v>91</v>
      </c>
      <c r="AN2" t="s">
        <v>92</v>
      </c>
      <c r="AQ2" t="s">
        <v>93</v>
      </c>
      <c r="BI2">
        <v>0</v>
      </c>
      <c r="BJ2">
        <v>0</v>
      </c>
      <c r="BK2" t="s">
        <v>94</v>
      </c>
      <c r="BL2" t="s">
        <v>95</v>
      </c>
      <c r="BM2" t="s">
        <v>95</v>
      </c>
      <c r="BN2">
        <v>1</v>
      </c>
      <c r="BO2" t="s">
        <v>95</v>
      </c>
      <c r="BP2" s="3">
        <v>120022169991.37</v>
      </c>
      <c r="BQ2">
        <v>1028945198</v>
      </c>
      <c r="BR2" s="3">
        <v>24607995.43</v>
      </c>
    </row>
    <row r="3" spans="1:80" ht="15.75" x14ac:dyDescent="0.25">
      <c r="A3" s="1">
        <v>46325</v>
      </c>
      <c r="B3" t="s">
        <v>84</v>
      </c>
      <c r="C3" t="s">
        <v>6</v>
      </c>
      <c r="D3" t="s">
        <v>96</v>
      </c>
      <c r="E3" t="s">
        <v>97</v>
      </c>
      <c r="F3" t="s">
        <v>98</v>
      </c>
      <c r="G3" t="s">
        <v>99</v>
      </c>
      <c r="H3" t="s">
        <v>100</v>
      </c>
      <c r="I3" t="s">
        <v>101</v>
      </c>
      <c r="J3" t="s">
        <v>101</v>
      </c>
      <c r="K3">
        <v>5900000</v>
      </c>
      <c r="L3">
        <v>100</v>
      </c>
      <c r="M3">
        <v>99.811700000000002</v>
      </c>
      <c r="N3">
        <v>99.813900000000004</v>
      </c>
      <c r="O3">
        <v>2.2000000000000001E-3</v>
      </c>
      <c r="P3">
        <v>2.2041504152318818E-5</v>
      </c>
      <c r="Q3" t="s">
        <v>102</v>
      </c>
      <c r="R3" t="s">
        <v>102</v>
      </c>
      <c r="S3">
        <v>99.605800000000002</v>
      </c>
      <c r="T3">
        <v>587674220</v>
      </c>
      <c r="U3">
        <v>588966320</v>
      </c>
      <c r="V3" s="3">
        <v>588902010</v>
      </c>
      <c r="W3">
        <v>590000000</v>
      </c>
      <c r="Y3">
        <v>86140</v>
      </c>
      <c r="Z3">
        <v>-587738530</v>
      </c>
      <c r="AA3">
        <v>4.9066102541084206E-3</v>
      </c>
      <c r="AB3">
        <v>4.9076164565737173E-3</v>
      </c>
      <c r="AC3" s="3">
        <v>0</v>
      </c>
      <c r="AD3">
        <v>1292100</v>
      </c>
      <c r="AE3" s="4">
        <v>46325</v>
      </c>
      <c r="AF3" t="s">
        <v>103</v>
      </c>
      <c r="AG3">
        <v>0</v>
      </c>
      <c r="AH3" s="4">
        <v>46246</v>
      </c>
      <c r="AI3" s="4">
        <v>46338</v>
      </c>
      <c r="AJ3" s="4">
        <v>46338</v>
      </c>
      <c r="AK3">
        <v>13</v>
      </c>
      <c r="AL3" s="4">
        <v>46338</v>
      </c>
      <c r="AM3" t="s">
        <v>91</v>
      </c>
      <c r="AN3" t="s">
        <v>104</v>
      </c>
      <c r="AQ3" t="s">
        <v>105</v>
      </c>
      <c r="AS3" t="s">
        <v>106</v>
      </c>
      <c r="AT3" t="s">
        <v>106</v>
      </c>
      <c r="AU3" t="s">
        <v>107</v>
      </c>
      <c r="AV3" t="s">
        <v>108</v>
      </c>
      <c r="AW3">
        <v>99.812299999999993</v>
      </c>
      <c r="AX3">
        <v>99.8155</v>
      </c>
      <c r="BD3" t="s">
        <v>102</v>
      </c>
      <c r="BG3">
        <v>99.813900000000004</v>
      </c>
      <c r="BI3">
        <v>0</v>
      </c>
      <c r="BJ3">
        <v>0</v>
      </c>
      <c r="BK3" t="s">
        <v>94</v>
      </c>
      <c r="BL3" t="s">
        <v>95</v>
      </c>
      <c r="BM3" t="s">
        <v>95</v>
      </c>
      <c r="BN3">
        <v>1</v>
      </c>
      <c r="BO3" t="s">
        <v>95</v>
      </c>
      <c r="BP3" s="3">
        <v>120022169991.37</v>
      </c>
      <c r="BQ3">
        <v>1028945198</v>
      </c>
      <c r="BR3" s="3">
        <v>24607995.43</v>
      </c>
    </row>
    <row r="5" spans="1:80" ht="15.75" x14ac:dyDescent="0.25">
      <c r="A5" t="s">
        <v>14</v>
      </c>
      <c r="B5" t="s">
        <v>15</v>
      </c>
      <c r="C5" t="s">
        <v>0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  <c r="BP5" t="s">
        <v>80</v>
      </c>
      <c r="BQ5" t="s">
        <v>81</v>
      </c>
      <c r="BR5" t="s">
        <v>82</v>
      </c>
      <c r="BS5" t="s">
        <v>83</v>
      </c>
      <c r="BT5" t="s">
        <v>83</v>
      </c>
      <c r="BU5" t="s">
        <v>83</v>
      </c>
      <c r="BV5" t="s">
        <v>83</v>
      </c>
      <c r="BW5" t="s">
        <v>83</v>
      </c>
      <c r="BX5" t="s">
        <v>83</v>
      </c>
      <c r="BY5" t="s">
        <v>83</v>
      </c>
      <c r="BZ5" t="s">
        <v>83</v>
      </c>
      <c r="CA5" t="s">
        <v>83</v>
      </c>
      <c r="CB5" t="s">
        <v>83</v>
      </c>
    </row>
    <row r="6" spans="1:80" ht="15.75" x14ac:dyDescent="0.25">
      <c r="A6" s="1">
        <v>46325</v>
      </c>
      <c r="B6" t="s">
        <v>109</v>
      </c>
      <c r="C6" t="s">
        <v>11</v>
      </c>
      <c r="D6" t="s">
        <v>85</v>
      </c>
      <c r="E6" t="s">
        <v>86</v>
      </c>
      <c r="F6" t="s">
        <v>87</v>
      </c>
      <c r="G6" t="s">
        <v>88</v>
      </c>
      <c r="H6" t="s">
        <v>89</v>
      </c>
      <c r="K6">
        <v>96000</v>
      </c>
      <c r="L6">
        <v>100</v>
      </c>
      <c r="N6">
        <v>99.968552000000003</v>
      </c>
      <c r="O6">
        <v>99.968552000000003</v>
      </c>
      <c r="P6">
        <v>0</v>
      </c>
      <c r="Q6" t="s">
        <v>90</v>
      </c>
      <c r="R6" t="s">
        <v>90</v>
      </c>
      <c r="S6">
        <v>99.952827999999997</v>
      </c>
      <c r="T6">
        <v>9595471.4600000009</v>
      </c>
      <c r="U6">
        <v>9596980.9900000002</v>
      </c>
      <c r="V6" s="3">
        <v>9596980.9900000002</v>
      </c>
      <c r="W6">
        <v>9600000</v>
      </c>
      <c r="Z6">
        <v>1509.53</v>
      </c>
      <c r="AA6">
        <v>6.4794893016374778E-3</v>
      </c>
      <c r="AB6">
        <v>6.5997416102405743E-3</v>
      </c>
      <c r="AC6" s="3">
        <v>0</v>
      </c>
      <c r="AD6">
        <v>1509.53</v>
      </c>
      <c r="AE6" s="4">
        <v>46325</v>
      </c>
      <c r="AG6">
        <v>0</v>
      </c>
      <c r="AI6" s="4">
        <v>46328</v>
      </c>
      <c r="AJ6" s="4">
        <v>46328</v>
      </c>
      <c r="AK6">
        <v>3</v>
      </c>
      <c r="AL6" s="4">
        <v>46328</v>
      </c>
      <c r="AM6" t="s">
        <v>91</v>
      </c>
      <c r="AN6" t="s">
        <v>92</v>
      </c>
      <c r="AQ6" t="s">
        <v>93</v>
      </c>
      <c r="BI6">
        <v>0</v>
      </c>
      <c r="BJ6">
        <v>0</v>
      </c>
      <c r="BK6" t="s">
        <v>94</v>
      </c>
      <c r="BL6" t="s">
        <v>95</v>
      </c>
      <c r="BM6" t="s">
        <v>95</v>
      </c>
      <c r="BN6">
        <v>1</v>
      </c>
      <c r="BO6" t="s">
        <v>95</v>
      </c>
      <c r="BP6" s="3">
        <v>1481132315.0999999</v>
      </c>
      <c r="BQ6">
        <v>49751094</v>
      </c>
      <c r="BR6" s="3">
        <v>26987356.59</v>
      </c>
    </row>
    <row r="7" spans="1:80" ht="15.75" x14ac:dyDescent="0.25">
      <c r="A7" s="1">
        <v>46325</v>
      </c>
      <c r="B7" t="s">
        <v>109</v>
      </c>
      <c r="C7" t="s">
        <v>11</v>
      </c>
      <c r="D7" t="s">
        <v>110</v>
      </c>
      <c r="E7" t="s">
        <v>111</v>
      </c>
      <c r="F7" t="s">
        <v>112</v>
      </c>
      <c r="G7" t="s">
        <v>113</v>
      </c>
      <c r="H7" t="s">
        <v>114</v>
      </c>
      <c r="I7" t="s">
        <v>101</v>
      </c>
      <c r="J7" t="s">
        <v>101</v>
      </c>
      <c r="K7">
        <v>3480000</v>
      </c>
      <c r="L7">
        <v>100</v>
      </c>
      <c r="M7">
        <v>94.120099999999994</v>
      </c>
      <c r="N7">
        <v>93.907799999999995</v>
      </c>
      <c r="O7">
        <v>-0.21229999999999999</v>
      </c>
      <c r="P7">
        <v>-2.2556287126766759E-3</v>
      </c>
      <c r="Q7" t="s">
        <v>115</v>
      </c>
      <c r="R7" t="s">
        <v>116</v>
      </c>
      <c r="S7">
        <v>97.943610000000007</v>
      </c>
      <c r="T7">
        <v>340843763.95999998</v>
      </c>
      <c r="U7">
        <v>340843763.95999998</v>
      </c>
      <c r="V7" s="3">
        <v>326799144</v>
      </c>
      <c r="W7">
        <v>348000000</v>
      </c>
      <c r="Y7">
        <v>0</v>
      </c>
      <c r="Z7">
        <v>-14044619.960000001</v>
      </c>
      <c r="AA7">
        <v>0.22064142458328301</v>
      </c>
      <c r="AB7">
        <v>0.22473629062047368</v>
      </c>
      <c r="AC7" s="3">
        <v>1503360</v>
      </c>
      <c r="AD7">
        <v>0</v>
      </c>
      <c r="AE7" s="4">
        <v>46325</v>
      </c>
      <c r="AF7" t="s">
        <v>103</v>
      </c>
      <c r="AG7">
        <v>6.48</v>
      </c>
      <c r="AH7" s="4">
        <v>46301</v>
      </c>
      <c r="AI7" s="4">
        <v>46483</v>
      </c>
      <c r="AJ7" s="4">
        <v>49588</v>
      </c>
      <c r="AK7">
        <v>3263</v>
      </c>
      <c r="AL7" s="4">
        <v>49588</v>
      </c>
      <c r="AM7" t="s">
        <v>91</v>
      </c>
      <c r="AN7" t="s">
        <v>104</v>
      </c>
      <c r="AQ7" t="s">
        <v>105</v>
      </c>
      <c r="AS7" t="s">
        <v>106</v>
      </c>
      <c r="AT7" t="s">
        <v>106</v>
      </c>
      <c r="AU7" t="s">
        <v>116</v>
      </c>
      <c r="AV7" t="s">
        <v>116</v>
      </c>
      <c r="AW7">
        <v>93.907799999999995</v>
      </c>
      <c r="AX7">
        <v>93.907799999999995</v>
      </c>
      <c r="AY7">
        <v>6.5705826099999998</v>
      </c>
      <c r="AZ7">
        <v>6.5705826066000004</v>
      </c>
      <c r="BA7">
        <v>6.8144826299999997</v>
      </c>
      <c r="BB7">
        <v>6.8144826329999999</v>
      </c>
      <c r="BE7">
        <v>6.5705821834</v>
      </c>
      <c r="BF7">
        <v>6.8144823196999997</v>
      </c>
      <c r="BG7">
        <v>93.907799999999995</v>
      </c>
      <c r="BI7">
        <v>0</v>
      </c>
      <c r="BJ7">
        <v>0</v>
      </c>
      <c r="BK7" t="s">
        <v>94</v>
      </c>
      <c r="BL7" t="s">
        <v>95</v>
      </c>
      <c r="BM7" t="s">
        <v>95</v>
      </c>
      <c r="BN7">
        <v>1</v>
      </c>
      <c r="BO7" t="s">
        <v>95</v>
      </c>
      <c r="BP7" s="3">
        <v>1481132315.0999999</v>
      </c>
      <c r="BQ7">
        <v>49751094</v>
      </c>
      <c r="BR7" s="3">
        <v>26987356.59</v>
      </c>
    </row>
    <row r="8" spans="1:80" ht="15.75" x14ac:dyDescent="0.25">
      <c r="A8" s="1">
        <v>46325</v>
      </c>
      <c r="B8" t="s">
        <v>109</v>
      </c>
      <c r="C8" t="s">
        <v>11</v>
      </c>
      <c r="D8" t="s">
        <v>117</v>
      </c>
      <c r="E8" t="s">
        <v>118</v>
      </c>
      <c r="F8" t="s">
        <v>119</v>
      </c>
      <c r="G8" t="s">
        <v>113</v>
      </c>
      <c r="H8" t="s">
        <v>114</v>
      </c>
      <c r="I8" t="s">
        <v>101</v>
      </c>
      <c r="J8" t="s">
        <v>101</v>
      </c>
      <c r="K8">
        <v>2500000</v>
      </c>
      <c r="L8">
        <v>100</v>
      </c>
      <c r="M8">
        <v>98.007999999999996</v>
      </c>
      <c r="N8">
        <v>98.149500000000003</v>
      </c>
      <c r="O8">
        <v>0.14149999999999999</v>
      </c>
      <c r="P8">
        <v>1.4437596930862787E-3</v>
      </c>
      <c r="Q8" t="s">
        <v>120</v>
      </c>
      <c r="R8" t="s">
        <v>121</v>
      </c>
      <c r="S8">
        <v>99.573999999999998</v>
      </c>
      <c r="T8">
        <v>248935000</v>
      </c>
      <c r="U8">
        <v>248935000</v>
      </c>
      <c r="V8" s="3">
        <v>245373750</v>
      </c>
      <c r="W8">
        <v>250000000</v>
      </c>
      <c r="Y8">
        <v>0</v>
      </c>
      <c r="Z8">
        <v>-3561250</v>
      </c>
      <c r="AA8">
        <v>0.16566632670048345</v>
      </c>
      <c r="AB8">
        <v>0.16874091442123071</v>
      </c>
      <c r="AC8" s="3">
        <v>4786666.67</v>
      </c>
      <c r="AD8">
        <v>0</v>
      </c>
      <c r="AE8" s="4">
        <v>46325</v>
      </c>
      <c r="AF8" t="s">
        <v>103</v>
      </c>
      <c r="AG8">
        <v>7.18</v>
      </c>
      <c r="AH8" s="4">
        <v>46227</v>
      </c>
      <c r="AI8" s="4">
        <v>46411</v>
      </c>
      <c r="AJ8" s="4">
        <v>50245</v>
      </c>
      <c r="AK8">
        <v>3920</v>
      </c>
      <c r="AL8" s="4">
        <v>50245</v>
      </c>
      <c r="AM8" t="s">
        <v>91</v>
      </c>
      <c r="AN8" t="s">
        <v>104</v>
      </c>
      <c r="AQ8" t="s">
        <v>105</v>
      </c>
      <c r="AS8" t="s">
        <v>106</v>
      </c>
      <c r="AT8" t="s">
        <v>106</v>
      </c>
      <c r="AU8" t="s">
        <v>121</v>
      </c>
      <c r="AV8" t="s">
        <v>121</v>
      </c>
      <c r="AW8">
        <v>98.149500000000003</v>
      </c>
      <c r="AX8">
        <v>98.149500000000003</v>
      </c>
      <c r="AY8">
        <v>7.2180372400000001</v>
      </c>
      <c r="AZ8">
        <v>7.2180372398000001</v>
      </c>
      <c r="BA8">
        <v>7.48622341</v>
      </c>
      <c r="BB8">
        <v>7.4862234135000003</v>
      </c>
      <c r="BE8">
        <v>7.2180375228999996</v>
      </c>
      <c r="BF8">
        <v>7.4862236457</v>
      </c>
      <c r="BG8">
        <v>98.149500000000003</v>
      </c>
      <c r="BI8">
        <v>0</v>
      </c>
      <c r="BJ8">
        <v>0</v>
      </c>
      <c r="BK8" t="s">
        <v>94</v>
      </c>
      <c r="BL8" t="s">
        <v>95</v>
      </c>
      <c r="BM8" t="s">
        <v>95</v>
      </c>
      <c r="BN8">
        <v>1</v>
      </c>
      <c r="BO8" t="s">
        <v>95</v>
      </c>
      <c r="BP8" s="3">
        <v>1481132315.0999999</v>
      </c>
      <c r="BQ8">
        <v>49751094</v>
      </c>
      <c r="BR8" s="3">
        <v>26987356.59</v>
      </c>
    </row>
    <row r="9" spans="1:80" ht="15.75" x14ac:dyDescent="0.25">
      <c r="A9" s="1">
        <v>46325</v>
      </c>
      <c r="B9" t="s">
        <v>109</v>
      </c>
      <c r="C9" t="s">
        <v>11</v>
      </c>
      <c r="D9" t="s">
        <v>122</v>
      </c>
      <c r="E9" t="s">
        <v>123</v>
      </c>
      <c r="F9" t="s">
        <v>124</v>
      </c>
      <c r="G9" t="s">
        <v>113</v>
      </c>
      <c r="H9" t="s">
        <v>114</v>
      </c>
      <c r="I9" t="s">
        <v>101</v>
      </c>
      <c r="J9" t="s">
        <v>101</v>
      </c>
      <c r="K9">
        <v>9018400</v>
      </c>
      <c r="L9">
        <v>100</v>
      </c>
      <c r="M9">
        <v>96.963800000000006</v>
      </c>
      <c r="N9">
        <v>96.732799999999997</v>
      </c>
      <c r="O9">
        <v>-0.23100000000000001</v>
      </c>
      <c r="P9">
        <v>-2.3823323755875906E-3</v>
      </c>
      <c r="Q9" t="s">
        <v>125</v>
      </c>
      <c r="R9" t="s">
        <v>126</v>
      </c>
      <c r="S9">
        <v>100.00626200000001</v>
      </c>
      <c r="T9">
        <v>901896476.79999995</v>
      </c>
      <c r="U9">
        <v>901896476.79999995</v>
      </c>
      <c r="V9" s="3">
        <v>872375083.51999998</v>
      </c>
      <c r="W9">
        <v>901840000</v>
      </c>
      <c r="Y9">
        <v>294047.8</v>
      </c>
      <c r="Z9">
        <v>-29521393.280000001</v>
      </c>
      <c r="AA9">
        <v>0.58899199931445745</v>
      </c>
      <c r="AB9">
        <v>0.59992305334805507</v>
      </c>
      <c r="AC9" s="3">
        <v>29384885.329999998</v>
      </c>
      <c r="AD9">
        <v>0</v>
      </c>
      <c r="AE9" s="4">
        <v>46325</v>
      </c>
      <c r="AF9" t="s">
        <v>103</v>
      </c>
      <c r="AG9">
        <v>6.94</v>
      </c>
      <c r="AH9" s="4">
        <v>46153</v>
      </c>
      <c r="AI9" s="4">
        <v>46337</v>
      </c>
      <c r="AJ9" s="4">
        <v>49806</v>
      </c>
      <c r="AK9">
        <v>3481</v>
      </c>
      <c r="AL9" s="4">
        <v>49806</v>
      </c>
      <c r="AM9" t="s">
        <v>91</v>
      </c>
      <c r="AN9" t="s">
        <v>104</v>
      </c>
      <c r="AQ9" t="s">
        <v>105</v>
      </c>
      <c r="AS9" t="s">
        <v>106</v>
      </c>
      <c r="AT9" t="s">
        <v>106</v>
      </c>
      <c r="AU9" t="s">
        <v>126</v>
      </c>
      <c r="AV9" t="s">
        <v>126</v>
      </c>
      <c r="AW9">
        <v>96.732699999999994</v>
      </c>
      <c r="AX9">
        <v>96.732799999999997</v>
      </c>
      <c r="AY9">
        <v>6.6060927899999999</v>
      </c>
      <c r="AZ9">
        <v>6.6060950841999997</v>
      </c>
      <c r="BA9">
        <v>6.8513049099999996</v>
      </c>
      <c r="BB9">
        <v>6.8513067275999999</v>
      </c>
      <c r="BE9">
        <v>6.6060938170999997</v>
      </c>
      <c r="BF9">
        <v>6.8513057211000001</v>
      </c>
      <c r="BG9">
        <v>96.732799999999997</v>
      </c>
      <c r="BI9">
        <v>0</v>
      </c>
      <c r="BJ9">
        <v>0</v>
      </c>
      <c r="BK9" t="s">
        <v>94</v>
      </c>
      <c r="BL9" t="s">
        <v>95</v>
      </c>
      <c r="BM9" t="s">
        <v>95</v>
      </c>
      <c r="BN9">
        <v>1</v>
      </c>
      <c r="BO9" t="s">
        <v>95</v>
      </c>
      <c r="BP9" s="3">
        <v>1481132315.0999999</v>
      </c>
      <c r="BQ9">
        <v>49751094</v>
      </c>
      <c r="BR9" s="3">
        <v>26987356.59</v>
      </c>
    </row>
    <row r="11" spans="1:80" ht="15.75" x14ac:dyDescent="0.25">
      <c r="A11" t="s">
        <v>14</v>
      </c>
      <c r="B11" t="s">
        <v>15</v>
      </c>
      <c r="C11" t="s">
        <v>0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  <c r="O11" t="s">
        <v>27</v>
      </c>
      <c r="P11" t="s">
        <v>28</v>
      </c>
      <c r="Q11" t="s">
        <v>29</v>
      </c>
      <c r="R11" t="s">
        <v>30</v>
      </c>
      <c r="S11" t="s">
        <v>31</v>
      </c>
      <c r="T11" t="s">
        <v>32</v>
      </c>
      <c r="U11" t="s">
        <v>33</v>
      </c>
      <c r="V11" t="s">
        <v>34</v>
      </c>
      <c r="W11" t="s">
        <v>35</v>
      </c>
      <c r="X11" t="s">
        <v>36</v>
      </c>
      <c r="Y11" t="s">
        <v>37</v>
      </c>
      <c r="Z11" t="s">
        <v>38</v>
      </c>
      <c r="AA11" t="s">
        <v>39</v>
      </c>
      <c r="AB11" t="s">
        <v>40</v>
      </c>
      <c r="AC11" t="s">
        <v>41</v>
      </c>
      <c r="AD11" t="s">
        <v>42</v>
      </c>
      <c r="AE11" t="s">
        <v>43</v>
      </c>
      <c r="AF11" t="s">
        <v>44</v>
      </c>
      <c r="AG11" t="s">
        <v>45</v>
      </c>
      <c r="AH11" t="s">
        <v>46</v>
      </c>
      <c r="AI11" t="s">
        <v>47</v>
      </c>
      <c r="AJ11" t="s">
        <v>48</v>
      </c>
      <c r="AK11" t="s">
        <v>49</v>
      </c>
      <c r="AL11" t="s">
        <v>50</v>
      </c>
      <c r="AM11" t="s">
        <v>51</v>
      </c>
      <c r="AN11" t="s">
        <v>52</v>
      </c>
      <c r="AO11" t="s">
        <v>53</v>
      </c>
      <c r="AP11" t="s">
        <v>54</v>
      </c>
      <c r="AQ11" t="s">
        <v>55</v>
      </c>
      <c r="AR11" t="s">
        <v>56</v>
      </c>
      <c r="AS11" t="s">
        <v>57</v>
      </c>
      <c r="AT11" t="s">
        <v>58</v>
      </c>
      <c r="AU11" t="s">
        <v>59</v>
      </c>
      <c r="AV11" t="s">
        <v>60</v>
      </c>
      <c r="AW11" t="s">
        <v>61</v>
      </c>
      <c r="AX11" t="s">
        <v>62</v>
      </c>
      <c r="AY11" t="s">
        <v>63</v>
      </c>
      <c r="AZ11" t="s">
        <v>64</v>
      </c>
      <c r="BA11" t="s">
        <v>65</v>
      </c>
      <c r="BB11" t="s">
        <v>66</v>
      </c>
      <c r="BC11" t="s">
        <v>67</v>
      </c>
      <c r="BD11" t="s">
        <v>68</v>
      </c>
      <c r="BE11" t="s">
        <v>69</v>
      </c>
      <c r="BF11" t="s">
        <v>70</v>
      </c>
      <c r="BG11" t="s">
        <v>71</v>
      </c>
      <c r="BH11" t="s">
        <v>72</v>
      </c>
      <c r="BI11" t="s">
        <v>73</v>
      </c>
      <c r="BJ11" t="s">
        <v>74</v>
      </c>
      <c r="BK11" t="s">
        <v>75</v>
      </c>
      <c r="BL11" t="s">
        <v>76</v>
      </c>
      <c r="BM11" t="s">
        <v>77</v>
      </c>
      <c r="BN11" t="s">
        <v>78</v>
      </c>
      <c r="BO11" t="s">
        <v>79</v>
      </c>
      <c r="BP11" t="s">
        <v>80</v>
      </c>
      <c r="BQ11" t="s">
        <v>81</v>
      </c>
      <c r="BR11" t="s">
        <v>82</v>
      </c>
      <c r="BS11" t="s">
        <v>83</v>
      </c>
      <c r="BT11" t="s">
        <v>83</v>
      </c>
      <c r="BU11" t="s">
        <v>83</v>
      </c>
      <c r="BV11" t="s">
        <v>83</v>
      </c>
      <c r="BW11" t="s">
        <v>83</v>
      </c>
      <c r="BX11" t="s">
        <v>83</v>
      </c>
      <c r="BY11" t="s">
        <v>83</v>
      </c>
      <c r="BZ11" t="s">
        <v>83</v>
      </c>
      <c r="CA11" t="s">
        <v>83</v>
      </c>
      <c r="CB11" t="s">
        <v>83</v>
      </c>
    </row>
    <row r="12" spans="1:80" ht="15.75" x14ac:dyDescent="0.25">
      <c r="A12" s="1">
        <v>46325</v>
      </c>
      <c r="B12" t="s">
        <v>127</v>
      </c>
      <c r="C12" t="s">
        <v>13</v>
      </c>
      <c r="D12" t="s">
        <v>85</v>
      </c>
      <c r="E12" t="s">
        <v>86</v>
      </c>
      <c r="F12" t="s">
        <v>87</v>
      </c>
      <c r="G12" t="s">
        <v>88</v>
      </c>
      <c r="H12" t="s">
        <v>89</v>
      </c>
      <c r="K12">
        <v>76000</v>
      </c>
      <c r="L12">
        <v>100</v>
      </c>
      <c r="N12">
        <v>99.968552000000003</v>
      </c>
      <c r="O12">
        <v>99.968552000000003</v>
      </c>
      <c r="P12">
        <v>0</v>
      </c>
      <c r="Q12" t="s">
        <v>90</v>
      </c>
      <c r="R12" t="s">
        <v>90</v>
      </c>
      <c r="S12">
        <v>99.952827999999997</v>
      </c>
      <c r="T12">
        <v>7596414.9100000001</v>
      </c>
      <c r="U12">
        <v>7597609.9500000002</v>
      </c>
      <c r="V12" s="3">
        <v>7597609.9500000002</v>
      </c>
      <c r="W12">
        <v>7600000</v>
      </c>
      <c r="Z12">
        <v>1195.04</v>
      </c>
      <c r="AA12">
        <v>4.1144577988517693E-2</v>
      </c>
      <c r="AB12">
        <v>4.1854338199505611E-2</v>
      </c>
      <c r="AC12" s="3">
        <v>0</v>
      </c>
      <c r="AD12">
        <v>1195.04</v>
      </c>
      <c r="AE12" s="4">
        <v>46325</v>
      </c>
      <c r="AG12">
        <v>0</v>
      </c>
      <c r="AI12" s="4">
        <v>46328</v>
      </c>
      <c r="AJ12" s="4">
        <v>46328</v>
      </c>
      <c r="AK12">
        <v>3</v>
      </c>
      <c r="AL12" s="4">
        <v>46328</v>
      </c>
      <c r="AM12" t="s">
        <v>91</v>
      </c>
      <c r="AN12" t="s">
        <v>92</v>
      </c>
      <c r="AQ12" t="s">
        <v>93</v>
      </c>
      <c r="BI12">
        <v>0</v>
      </c>
      <c r="BJ12">
        <v>0</v>
      </c>
      <c r="BK12" t="s">
        <v>94</v>
      </c>
      <c r="BL12" t="s">
        <v>95</v>
      </c>
      <c r="BM12" t="s">
        <v>95</v>
      </c>
      <c r="BN12">
        <v>1</v>
      </c>
      <c r="BO12" t="s">
        <v>95</v>
      </c>
      <c r="BP12" s="3">
        <v>184656407.27000001</v>
      </c>
      <c r="BQ12">
        <v>180118.139</v>
      </c>
      <c r="BR12" s="3">
        <v>3131378.4</v>
      </c>
    </row>
    <row r="13" spans="1:80" ht="15.75" x14ac:dyDescent="0.25">
      <c r="A13" s="1">
        <v>46325</v>
      </c>
      <c r="B13" t="s">
        <v>127</v>
      </c>
      <c r="C13" t="s">
        <v>13</v>
      </c>
      <c r="D13" t="s">
        <v>128</v>
      </c>
      <c r="E13" t="s">
        <v>129</v>
      </c>
      <c r="F13" t="s">
        <v>130</v>
      </c>
      <c r="G13" t="s">
        <v>113</v>
      </c>
      <c r="H13" t="s">
        <v>114</v>
      </c>
      <c r="I13" t="s">
        <v>101</v>
      </c>
      <c r="J13" t="s">
        <v>101</v>
      </c>
      <c r="K13">
        <v>587900</v>
      </c>
      <c r="L13">
        <v>100</v>
      </c>
      <c r="M13">
        <v>100.4558</v>
      </c>
      <c r="N13">
        <v>100.4418</v>
      </c>
      <c r="O13">
        <v>-1.4E-2</v>
      </c>
      <c r="P13">
        <v>-1.3936477535393677E-4</v>
      </c>
      <c r="Q13" t="s">
        <v>131</v>
      </c>
      <c r="R13" t="s">
        <v>132</v>
      </c>
      <c r="S13">
        <v>101.617824</v>
      </c>
      <c r="T13">
        <v>59741118.490000002</v>
      </c>
      <c r="U13">
        <v>59741118.490000002</v>
      </c>
      <c r="V13" s="3">
        <v>59049734.219999999</v>
      </c>
      <c r="W13">
        <v>58790000</v>
      </c>
      <c r="Y13">
        <v>0</v>
      </c>
      <c r="Z13">
        <v>-691384.27</v>
      </c>
      <c r="AA13">
        <v>0.31978166960466714</v>
      </c>
      <c r="AB13">
        <v>0.32529802963033128</v>
      </c>
      <c r="AC13" s="3">
        <v>230587.44</v>
      </c>
      <c r="AD13">
        <v>0</v>
      </c>
      <c r="AE13" s="4">
        <v>46325</v>
      </c>
      <c r="AF13" t="s">
        <v>103</v>
      </c>
      <c r="AG13">
        <v>7.06</v>
      </c>
      <c r="AH13" s="4">
        <v>46305</v>
      </c>
      <c r="AI13" s="4">
        <v>46487</v>
      </c>
      <c r="AJ13" s="4">
        <v>46853</v>
      </c>
      <c r="AK13">
        <v>528</v>
      </c>
      <c r="AL13" s="4">
        <v>46853</v>
      </c>
      <c r="AM13" t="s">
        <v>91</v>
      </c>
      <c r="AN13" t="s">
        <v>104</v>
      </c>
      <c r="AQ13" t="s">
        <v>105</v>
      </c>
      <c r="AS13" t="s">
        <v>106</v>
      </c>
      <c r="AT13" t="s">
        <v>106</v>
      </c>
      <c r="AU13" t="s">
        <v>133</v>
      </c>
      <c r="AV13" t="s">
        <v>134</v>
      </c>
      <c r="AW13">
        <v>100.4106</v>
      </c>
      <c r="AX13">
        <v>100.4729</v>
      </c>
      <c r="AY13">
        <v>1.3484707499999999</v>
      </c>
      <c r="AZ13">
        <v>1.3487865413</v>
      </c>
      <c r="BA13">
        <v>1.3939991700000001</v>
      </c>
      <c r="BB13">
        <v>1.3940167492</v>
      </c>
      <c r="BE13">
        <v>1.3486285245</v>
      </c>
      <c r="BF13">
        <v>1.3940079545999999</v>
      </c>
      <c r="BG13">
        <v>100.4418</v>
      </c>
      <c r="BI13">
        <v>0</v>
      </c>
      <c r="BJ13">
        <v>0</v>
      </c>
      <c r="BK13" t="s">
        <v>94</v>
      </c>
      <c r="BL13" t="s">
        <v>95</v>
      </c>
      <c r="BM13" t="s">
        <v>95</v>
      </c>
      <c r="BN13">
        <v>1</v>
      </c>
      <c r="BO13" t="s">
        <v>95</v>
      </c>
      <c r="BP13" s="3">
        <v>184656407.27000001</v>
      </c>
      <c r="BQ13">
        <v>180118.139</v>
      </c>
      <c r="BR13" s="3">
        <v>3131378.4</v>
      </c>
    </row>
    <row r="14" spans="1:80" ht="15.75" x14ac:dyDescent="0.25">
      <c r="A14" s="1">
        <v>46325</v>
      </c>
      <c r="B14" t="s">
        <v>127</v>
      </c>
      <c r="C14" t="s">
        <v>13</v>
      </c>
      <c r="D14" t="s">
        <v>135</v>
      </c>
      <c r="E14" t="s">
        <v>136</v>
      </c>
      <c r="F14" t="s">
        <v>137</v>
      </c>
      <c r="G14" t="s">
        <v>113</v>
      </c>
      <c r="H14" t="s">
        <v>114</v>
      </c>
      <c r="I14" t="s">
        <v>101</v>
      </c>
      <c r="J14" t="s">
        <v>101</v>
      </c>
      <c r="K14">
        <v>258000</v>
      </c>
      <c r="L14">
        <v>100</v>
      </c>
      <c r="M14">
        <v>98.233599999999996</v>
      </c>
      <c r="N14">
        <v>98.212900000000005</v>
      </c>
      <c r="O14">
        <v>-2.07E-2</v>
      </c>
      <c r="P14">
        <v>-2.107221968857906E-4</v>
      </c>
      <c r="Q14" t="s">
        <v>138</v>
      </c>
      <c r="R14" t="s">
        <v>139</v>
      </c>
      <c r="S14">
        <v>99.755916999999997</v>
      </c>
      <c r="T14">
        <v>25737026.469999999</v>
      </c>
      <c r="U14">
        <v>25737026.469999999</v>
      </c>
      <c r="V14" s="3">
        <v>25338928.199999999</v>
      </c>
      <c r="W14">
        <v>25800000</v>
      </c>
      <c r="Y14">
        <v>0</v>
      </c>
      <c r="Z14">
        <v>-398098.27</v>
      </c>
      <c r="AA14">
        <v>0.13722203618393836</v>
      </c>
      <c r="AB14">
        <v>0.13958917047272082</v>
      </c>
      <c r="AC14" s="3">
        <v>401899.5</v>
      </c>
      <c r="AD14">
        <v>0</v>
      </c>
      <c r="AE14" s="4">
        <v>46325</v>
      </c>
      <c r="AF14" t="s">
        <v>103</v>
      </c>
      <c r="AG14">
        <v>6.03</v>
      </c>
      <c r="AH14" s="4">
        <v>46230</v>
      </c>
      <c r="AI14" s="4">
        <v>46414</v>
      </c>
      <c r="AJ14" s="4">
        <v>47145</v>
      </c>
      <c r="AK14">
        <v>820</v>
      </c>
      <c r="AL14" s="4">
        <v>47145</v>
      </c>
      <c r="AM14" t="s">
        <v>91</v>
      </c>
      <c r="AN14" t="s">
        <v>104</v>
      </c>
      <c r="AQ14" t="s">
        <v>105</v>
      </c>
      <c r="AS14" t="s">
        <v>106</v>
      </c>
      <c r="AT14" t="s">
        <v>106</v>
      </c>
      <c r="AU14" t="s">
        <v>140</v>
      </c>
      <c r="AV14" t="s">
        <v>141</v>
      </c>
      <c r="AW14">
        <v>98.142600000000002</v>
      </c>
      <c r="AX14">
        <v>98.283100000000005</v>
      </c>
      <c r="AY14">
        <v>2.02755237</v>
      </c>
      <c r="AZ14">
        <v>2.0283612011000001</v>
      </c>
      <c r="BA14">
        <v>2.0978334200000002</v>
      </c>
      <c r="BB14">
        <v>2.0979659370000001</v>
      </c>
      <c r="BE14">
        <v>2.0279567855499998</v>
      </c>
      <c r="BF14">
        <v>2.0978996785000001</v>
      </c>
      <c r="BG14">
        <v>98.212900000000005</v>
      </c>
      <c r="BI14">
        <v>0</v>
      </c>
      <c r="BJ14">
        <v>0</v>
      </c>
      <c r="BK14" t="s">
        <v>94</v>
      </c>
      <c r="BL14" t="s">
        <v>95</v>
      </c>
      <c r="BM14" t="s">
        <v>95</v>
      </c>
      <c r="BN14">
        <v>1</v>
      </c>
      <c r="BO14" t="s">
        <v>95</v>
      </c>
      <c r="BP14" s="3">
        <v>184656407.27000001</v>
      </c>
      <c r="BQ14">
        <v>180118.139</v>
      </c>
      <c r="BR14" s="3">
        <v>3131378.4</v>
      </c>
    </row>
    <row r="15" spans="1:80" ht="15.75" x14ac:dyDescent="0.25">
      <c r="A15" s="1">
        <v>46325</v>
      </c>
      <c r="B15" t="s">
        <v>127</v>
      </c>
      <c r="C15" t="s">
        <v>13</v>
      </c>
      <c r="D15" t="s">
        <v>142</v>
      </c>
      <c r="E15" t="s">
        <v>143</v>
      </c>
      <c r="F15" t="s">
        <v>144</v>
      </c>
      <c r="G15" t="s">
        <v>113</v>
      </c>
      <c r="H15" t="s">
        <v>114</v>
      </c>
      <c r="I15" t="s">
        <v>145</v>
      </c>
      <c r="J15" t="s">
        <v>145</v>
      </c>
      <c r="K15">
        <v>60000</v>
      </c>
      <c r="L15">
        <v>100</v>
      </c>
      <c r="M15">
        <v>100.5535</v>
      </c>
      <c r="N15">
        <v>100.4191</v>
      </c>
      <c r="O15">
        <v>-0.13439999999999999</v>
      </c>
      <c r="P15">
        <v>-1.3366019084368023E-3</v>
      </c>
      <c r="Q15" t="s">
        <v>146</v>
      </c>
      <c r="R15" t="s">
        <v>147</v>
      </c>
      <c r="S15">
        <v>101.2</v>
      </c>
      <c r="T15">
        <v>6072000</v>
      </c>
      <c r="U15">
        <v>6072000</v>
      </c>
      <c r="V15" s="3">
        <v>6025146</v>
      </c>
      <c r="W15">
        <v>6000000</v>
      </c>
      <c r="Y15">
        <v>0</v>
      </c>
      <c r="Z15">
        <v>-46854</v>
      </c>
      <c r="AA15">
        <v>3.2628957148452375E-2</v>
      </c>
      <c r="AB15">
        <v>3.3191819538642996E-2</v>
      </c>
      <c r="AC15" s="3">
        <v>128260</v>
      </c>
      <c r="AD15">
        <v>0</v>
      </c>
      <c r="AE15" s="4">
        <v>46325</v>
      </c>
      <c r="AF15" t="s">
        <v>103</v>
      </c>
      <c r="AG15">
        <v>7.26</v>
      </c>
      <c r="AH15" s="4">
        <v>46217</v>
      </c>
      <c r="AI15" s="4">
        <v>46401</v>
      </c>
      <c r="AJ15" s="4">
        <v>47132</v>
      </c>
      <c r="AK15">
        <v>807</v>
      </c>
      <c r="AL15" s="4">
        <v>47132</v>
      </c>
      <c r="AM15" t="s">
        <v>91</v>
      </c>
      <c r="AN15" t="s">
        <v>104</v>
      </c>
      <c r="AQ15" t="s">
        <v>105</v>
      </c>
      <c r="AS15" t="s">
        <v>106</v>
      </c>
      <c r="AT15" t="s">
        <v>106</v>
      </c>
      <c r="AU15" t="s">
        <v>148</v>
      </c>
      <c r="AV15" t="s">
        <v>149</v>
      </c>
      <c r="AW15">
        <v>100.3867</v>
      </c>
      <c r="AX15">
        <v>100.4515</v>
      </c>
      <c r="AY15">
        <v>1.96743095</v>
      </c>
      <c r="AZ15">
        <v>1.9678041198</v>
      </c>
      <c r="BA15">
        <v>2.0368812599999999</v>
      </c>
      <c r="BB15">
        <v>2.0369517727000002</v>
      </c>
      <c r="BE15">
        <v>1.967617599</v>
      </c>
      <c r="BF15">
        <v>2.0369165326999998</v>
      </c>
      <c r="BG15">
        <v>100.4191</v>
      </c>
      <c r="BI15">
        <v>0</v>
      </c>
      <c r="BJ15">
        <v>0</v>
      </c>
      <c r="BK15" t="s">
        <v>94</v>
      </c>
      <c r="BL15" t="s">
        <v>95</v>
      </c>
      <c r="BM15" t="s">
        <v>95</v>
      </c>
      <c r="BN15">
        <v>1</v>
      </c>
      <c r="BO15" t="s">
        <v>95</v>
      </c>
      <c r="BP15" s="3">
        <v>184656407.27000001</v>
      </c>
      <c r="BQ15">
        <v>180118.139</v>
      </c>
      <c r="BR15" s="3">
        <v>3131378.4</v>
      </c>
    </row>
    <row r="16" spans="1:80" ht="15.75" x14ac:dyDescent="0.25">
      <c r="A16" s="1">
        <v>46325</v>
      </c>
      <c r="B16" t="s">
        <v>127</v>
      </c>
      <c r="C16" t="s">
        <v>13</v>
      </c>
      <c r="D16" t="s">
        <v>150</v>
      </c>
      <c r="E16" t="s">
        <v>151</v>
      </c>
      <c r="F16" t="s">
        <v>152</v>
      </c>
      <c r="G16" t="s">
        <v>113</v>
      </c>
      <c r="H16" t="s">
        <v>114</v>
      </c>
      <c r="I16" t="s">
        <v>101</v>
      </c>
      <c r="J16" t="s">
        <v>101</v>
      </c>
      <c r="K16">
        <v>835000</v>
      </c>
      <c r="L16">
        <v>100</v>
      </c>
      <c r="M16">
        <v>100.0707</v>
      </c>
      <c r="N16">
        <v>100.0163</v>
      </c>
      <c r="O16">
        <v>-5.4399999999999997E-2</v>
      </c>
      <c r="P16">
        <v>-5.4361566372574592E-4</v>
      </c>
      <c r="Q16" t="s">
        <v>153</v>
      </c>
      <c r="R16" t="s">
        <v>154</v>
      </c>
      <c r="S16">
        <v>101.99676599999999</v>
      </c>
      <c r="T16">
        <v>85167300</v>
      </c>
      <c r="U16">
        <v>85167300</v>
      </c>
      <c r="V16" s="3">
        <v>83513610.5</v>
      </c>
      <c r="W16">
        <v>83500000</v>
      </c>
      <c r="Y16">
        <v>0</v>
      </c>
      <c r="Z16">
        <v>-1653689.5</v>
      </c>
      <c r="AA16">
        <v>0.45226489421452071</v>
      </c>
      <c r="AB16">
        <v>0.46006664215879928</v>
      </c>
      <c r="AC16" s="3">
        <v>2400346.67</v>
      </c>
      <c r="AD16">
        <v>0</v>
      </c>
      <c r="AE16" s="4">
        <v>46325</v>
      </c>
      <c r="AF16" t="s">
        <v>103</v>
      </c>
      <c r="AG16">
        <v>7.04</v>
      </c>
      <c r="AH16" s="4">
        <v>46176</v>
      </c>
      <c r="AI16" s="4">
        <v>46359</v>
      </c>
      <c r="AJ16" s="4">
        <v>47272</v>
      </c>
      <c r="AK16">
        <v>947</v>
      </c>
      <c r="AL16" s="4">
        <v>47272</v>
      </c>
      <c r="AM16" t="s">
        <v>91</v>
      </c>
      <c r="AN16" t="s">
        <v>104</v>
      </c>
      <c r="AQ16" t="s">
        <v>105</v>
      </c>
      <c r="AS16" t="s">
        <v>106</v>
      </c>
      <c r="AT16" t="s">
        <v>106</v>
      </c>
      <c r="AU16" t="s">
        <v>155</v>
      </c>
      <c r="AV16" t="s">
        <v>156</v>
      </c>
      <c r="AW16">
        <v>100.0116</v>
      </c>
      <c r="AX16">
        <v>100.021</v>
      </c>
      <c r="AY16">
        <v>2.2682085700000001</v>
      </c>
      <c r="AZ16">
        <v>2.2682671001000001</v>
      </c>
      <c r="BA16">
        <v>2.3479485800000002</v>
      </c>
      <c r="BB16">
        <v>2.3479637987999999</v>
      </c>
      <c r="BE16">
        <v>2.2682379273</v>
      </c>
      <c r="BF16">
        <v>2.3479562126000002</v>
      </c>
      <c r="BG16">
        <v>100.0163</v>
      </c>
      <c r="BI16">
        <v>0</v>
      </c>
      <c r="BJ16">
        <v>0</v>
      </c>
      <c r="BK16" t="s">
        <v>94</v>
      </c>
      <c r="BL16" t="s">
        <v>95</v>
      </c>
      <c r="BM16" t="s">
        <v>95</v>
      </c>
      <c r="BN16">
        <v>1</v>
      </c>
      <c r="BO16" t="s">
        <v>95</v>
      </c>
      <c r="BP16" s="3">
        <v>184656407.27000001</v>
      </c>
      <c r="BQ16">
        <v>180118.139</v>
      </c>
      <c r="BR16" s="3">
        <v>3131378.4</v>
      </c>
    </row>
  </sheetData>
  <pageMargins left="0.7" right="0.7" top="0.75" bottom="0.75" header="0.3" footer="0.3"/>
  <ignoredErrors>
    <ignoredError sqref="A1:C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DIRF</vt:lpstr>
      <vt:lpstr>Portfolio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Dushyant Sarsonia</cp:lastModifiedBy>
  <dcterms:modified xsi:type="dcterms:W3CDTF">2026-11-02T11:21:10Z</dcterms:modified>
</cp:coreProperties>
</file>